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tag\Downloads\"/>
    </mc:Choice>
  </mc:AlternateContent>
  <bookViews>
    <workbookView xWindow="0" yWindow="0" windowWidth="28665" windowHeight="11400"/>
  </bookViews>
  <sheets>
    <sheet name="Додаток_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A13" i="1"/>
  <c r="A14" i="1" l="1"/>
</calcChain>
</file>

<file path=xl/sharedStrings.xml><?xml version="1.0" encoding="utf-8"?>
<sst xmlns="http://schemas.openxmlformats.org/spreadsheetml/2006/main" count="25" uniqueCount="25">
  <si>
    <t>Додаток 4</t>
  </si>
  <si>
    <t>до постанови Правління</t>
  </si>
  <si>
    <t>Національного банку України</t>
  </si>
  <si>
    <t>15 лютого 2018 року № 11</t>
  </si>
  <si>
    <t>Економічні нормативи та ліміти відкритої валютної позиції</t>
  </si>
  <si>
    <t>станом на</t>
  </si>
  <si>
    <t>№ з/п</t>
  </si>
  <si>
    <t>Найменування банку</t>
  </si>
  <si>
    <t>ПАТ "ОТП Банк"</t>
  </si>
  <si>
    <t>Н1</t>
  </si>
  <si>
    <t>Н2</t>
  </si>
  <si>
    <t>Н6</t>
  </si>
  <si>
    <t>Н7</t>
  </si>
  <si>
    <t>Н8</t>
  </si>
  <si>
    <t>Н9</t>
  </si>
  <si>
    <t>Н11</t>
  </si>
  <si>
    <t>Н12</t>
  </si>
  <si>
    <t>Л13-1</t>
  </si>
  <si>
    <t>Л13-2</t>
  </si>
  <si>
    <t>(у редакції Правління Національного банку України</t>
  </si>
  <si>
    <r>
      <t>LCR</t>
    </r>
    <r>
      <rPr>
        <vertAlign val="subscript"/>
        <sz val="10"/>
        <color theme="1"/>
        <rFont val="Calibri"/>
        <family val="2"/>
        <charset val="204"/>
        <scheme val="minor"/>
      </rPr>
      <t>BB</t>
    </r>
  </si>
  <si>
    <r>
      <t>LCR</t>
    </r>
    <r>
      <rPr>
        <vertAlign val="subscript"/>
        <sz val="10"/>
        <color theme="1"/>
        <rFont val="Calibri"/>
        <family val="2"/>
        <charset val="204"/>
        <scheme val="minor"/>
      </rPr>
      <t>IB</t>
    </r>
  </si>
  <si>
    <t>Н3</t>
  </si>
  <si>
    <t>постанови 
від 02 грудня 2019 року року № 144)</t>
  </si>
  <si>
    <t>NSFR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</si>
</sst>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 tint="0.499984740745262"/>
      <name val="Calibri"/>
      <family val="2"/>
      <charset val="204"/>
      <scheme val="minor"/>
    </font>
    <font>
      <i/>
      <sz val="10"/>
      <color theme="1" tint="0.499984740745262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vertAlign val="subscript"/>
      <sz val="10"/>
      <color theme="1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6" tint="0.39994506668294322"/>
      </left>
      <right style="thin">
        <color theme="6" tint="0.39994506668294322"/>
      </right>
      <top/>
      <bottom style="thin">
        <color theme="6" tint="0.39994506668294322"/>
      </bottom>
      <diagonal/>
    </border>
  </borders>
  <cellStyleXfs count="6">
    <xf numFmtId="0" fontId="0" fillId="0" borderId="0"/>
    <xf numFmtId="0" fontId="1" fillId="0" borderId="0">
      <alignment horizontal="center" vertical="center"/>
    </xf>
    <xf numFmtId="0" fontId="1" fillId="0" borderId="0">
      <alignment horizontal="left" vertical="top"/>
    </xf>
    <xf numFmtId="0" fontId="1" fillId="0" borderId="0">
      <alignment horizontal="left" vertical="center"/>
    </xf>
    <xf numFmtId="0" fontId="2" fillId="0" borderId="0">
      <alignment horizontal="right" vertical="center"/>
    </xf>
    <xf numFmtId="0" fontId="2" fillId="0" borderId="0">
      <alignment horizontal="right" vertical="top"/>
    </xf>
  </cellStyleXfs>
  <cellXfs count="16">
    <xf numFmtId="0" fontId="0" fillId="0" borderId="0" xfId="0"/>
    <xf numFmtId="0" fontId="3" fillId="0" borderId="0" xfId="0" applyFont="1"/>
    <xf numFmtId="0" fontId="4" fillId="0" borderId="0" xfId="0" applyFont="1" applyProtection="1"/>
    <xf numFmtId="0" fontId="5" fillId="0" borderId="0" xfId="0" applyFont="1" applyAlignment="1" applyProtection="1"/>
    <xf numFmtId="0" fontId="6" fillId="0" borderId="0" xfId="0" applyFont="1" applyProtection="1"/>
    <xf numFmtId="0" fontId="3" fillId="0" borderId="0" xfId="0" applyFont="1" applyProtection="1"/>
    <xf numFmtId="14" fontId="3" fillId="0" borderId="0" xfId="0" applyNumberFormat="1" applyFont="1" applyAlignment="1" applyProtection="1">
      <alignment horizontal="left"/>
    </xf>
    <xf numFmtId="0" fontId="3" fillId="2" borderId="1" xfId="0" applyFont="1" applyFill="1" applyBorder="1" applyAlignment="1" applyProtection="1">
      <alignment vertical="top" wrapText="1"/>
    </xf>
    <xf numFmtId="0" fontId="3" fillId="2" borderId="1" xfId="0" applyFont="1" applyFill="1" applyBorder="1" applyAlignment="1" applyProtection="1">
      <alignment horizontal="center" vertical="top" wrapText="1"/>
    </xf>
    <xf numFmtId="0" fontId="8" fillId="2" borderId="1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4" fontId="3" fillId="0" borderId="0" xfId="0" applyNumberFormat="1" applyFont="1" applyProtection="1"/>
    <xf numFmtId="2" fontId="3" fillId="0" borderId="0" xfId="0" applyNumberFormat="1" applyFont="1" applyProtection="1"/>
    <xf numFmtId="0" fontId="9" fillId="2" borderId="2" xfId="0" applyFont="1" applyFill="1" applyBorder="1" applyAlignment="1" applyProtection="1">
      <alignment vertical="top" wrapText="1"/>
    </xf>
    <xf numFmtId="2" fontId="9" fillId="0" borderId="0" xfId="0" applyNumberFormat="1" applyFont="1" applyProtection="1"/>
  </cellXfs>
  <cellStyles count="6">
    <cellStyle name="S1" xfId="1"/>
    <cellStyle name="S10" xfId="5"/>
    <cellStyle name="S2" xfId="2"/>
    <cellStyle name="S3" xfId="3"/>
    <cellStyle name="S9" xfId="4"/>
    <cellStyle name="Обычный" xfId="0" builtinId="0"/>
  </cellStyles>
  <dxfs count="18"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border>
        <bottom style="thin">
          <color theme="6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92D05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6" tint="0.39994506668294322"/>
        </left>
        <right style="thin">
          <color theme="6" tint="0.39994506668294322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blDod4" displayName="tblDod4" ref="A12:P14" totalsRowShown="0" headerRowDxfId="17" dataDxfId="15" headerRowBorderDxfId="16">
  <tableColumns count="16">
    <tableColumn id="1" name="№ з/п" dataDxfId="14"/>
    <tableColumn id="2" name="Найменування банку" dataDxfId="13"/>
    <tableColumn id="3" name="Н1" dataDxfId="12"/>
    <tableColumn id="4" name="Н2" dataDxfId="11"/>
    <tableColumn id="29" name="Н3"/>
    <tableColumn id="7" name="Н6" dataDxfId="10"/>
    <tableColumn id="8" name="Н7" dataDxfId="9"/>
    <tableColumn id="9" name="Н8" dataDxfId="8"/>
    <tableColumn id="10" name="Н9" dataDxfId="7"/>
    <tableColumn id="11" name="Н11" dataDxfId="6"/>
    <tableColumn id="12" name="Н12" dataDxfId="5"/>
    <tableColumn id="13" name="Л13-1" dataDxfId="4"/>
    <tableColumn id="14" name="Л13-2" dataDxfId="3"/>
    <tableColumn id="15" name="LCRBB" dataDxfId="2"/>
    <tableColumn id="16" name="LCRIB" dataDxfId="1"/>
    <tableColumn id="5" name="NSFR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zoomScale="70" zoomScaleNormal="70" workbookViewId="0">
      <selection activeCell="C15" sqref="C15"/>
    </sheetView>
  </sheetViews>
  <sheetFormatPr defaultRowHeight="12.75" x14ac:dyDescent="0.2"/>
  <cols>
    <col min="1" max="1" width="10.140625" style="5" customWidth="1"/>
    <col min="2" max="2" width="16.85546875" style="5" customWidth="1"/>
    <col min="3" max="3" width="15" style="5" bestFit="1" customWidth="1"/>
    <col min="4" max="9" width="5.85546875" style="5" bestFit="1" customWidth="1"/>
    <col min="10" max="11" width="4.85546875" style="5" bestFit="1" customWidth="1"/>
    <col min="12" max="13" width="6.28515625" style="5" bestFit="1" customWidth="1"/>
    <col min="14" max="16384" width="9.140625" style="5"/>
  </cols>
  <sheetData>
    <row r="1" spans="1:16" s="2" customFormat="1" x14ac:dyDescent="0.2">
      <c r="A1" s="2" t="s">
        <v>0</v>
      </c>
    </row>
    <row r="2" spans="1:16" s="2" customFormat="1" x14ac:dyDescent="0.2">
      <c r="A2" s="2" t="s">
        <v>1</v>
      </c>
    </row>
    <row r="3" spans="1:16" s="2" customFormat="1" x14ac:dyDescent="0.2">
      <c r="A3" s="2" t="s">
        <v>2</v>
      </c>
    </row>
    <row r="4" spans="1:16" s="2" customFormat="1" x14ac:dyDescent="0.2">
      <c r="A4" s="2" t="s">
        <v>3</v>
      </c>
    </row>
    <row r="5" spans="1:16" s="2" customFormat="1" x14ac:dyDescent="0.2">
      <c r="A5" s="3" t="s">
        <v>19</v>
      </c>
    </row>
    <row r="6" spans="1:16" s="2" customFormat="1" x14ac:dyDescent="0.2">
      <c r="A6" s="3" t="s">
        <v>23</v>
      </c>
    </row>
    <row r="8" spans="1:16" x14ac:dyDescent="0.2">
      <c r="A8" s="4" t="s">
        <v>4</v>
      </c>
    </row>
    <row r="9" spans="1:16" x14ac:dyDescent="0.2">
      <c r="A9" s="4"/>
    </row>
    <row r="10" spans="1:16" x14ac:dyDescent="0.2">
      <c r="A10" s="4" t="s">
        <v>5</v>
      </c>
      <c r="B10" s="6">
        <v>44501</v>
      </c>
    </row>
    <row r="12" spans="1:16" ht="25.5" x14ac:dyDescent="0.2">
      <c r="A12" s="7" t="s">
        <v>6</v>
      </c>
      <c r="B12" s="7" t="s">
        <v>7</v>
      </c>
      <c r="C12" s="8" t="s">
        <v>9</v>
      </c>
      <c r="D12" s="8" t="s">
        <v>10</v>
      </c>
      <c r="E12" s="8" t="s">
        <v>22</v>
      </c>
      <c r="F12" s="8" t="s">
        <v>11</v>
      </c>
      <c r="G12" s="8" t="s">
        <v>12</v>
      </c>
      <c r="H12" s="8" t="s">
        <v>13</v>
      </c>
      <c r="I12" s="8" t="s">
        <v>14</v>
      </c>
      <c r="J12" s="8" t="s">
        <v>15</v>
      </c>
      <c r="K12" s="8" t="s">
        <v>16</v>
      </c>
      <c r="L12" s="8" t="s">
        <v>17</v>
      </c>
      <c r="M12" s="8" t="s">
        <v>18</v>
      </c>
      <c r="N12" s="8" t="s">
        <v>20</v>
      </c>
      <c r="O12" s="8" t="s">
        <v>21</v>
      </c>
      <c r="P12" s="14" t="s">
        <v>24</v>
      </c>
    </row>
    <row r="13" spans="1:16" s="10" customFormat="1" x14ac:dyDescent="0.2">
      <c r="A13" s="9">
        <f>COLUMN(tblDod4[[#Headers],[№ з/п]])</f>
        <v>1</v>
      </c>
      <c r="B13" s="9">
        <f>COLUMN(tblDod4[[#Headers],[Найменування банку]])</f>
        <v>2</v>
      </c>
      <c r="C13" s="9">
        <f>COLUMN(tblDod4[[#Headers],[Н1]])</f>
        <v>3</v>
      </c>
      <c r="D13" s="9">
        <f>COLUMN(tblDod4[[#Headers],[Н2]])</f>
        <v>4</v>
      </c>
      <c r="E13" s="9">
        <f>COLUMN(tblDod4[[#Headers],[Н3]])</f>
        <v>5</v>
      </c>
      <c r="F13" s="9">
        <f>COLUMN(tblDod4[[#Headers],[Н6]])</f>
        <v>6</v>
      </c>
      <c r="G13" s="9">
        <f>COLUMN(tblDod4[[#Headers],[Н7]])</f>
        <v>7</v>
      </c>
      <c r="H13" s="9">
        <f>COLUMN(tblDod4[[#Headers],[Н8]])</f>
        <v>8</v>
      </c>
      <c r="I13" s="9">
        <f>COLUMN(tblDod4[[#Headers],[Н9]])</f>
        <v>9</v>
      </c>
      <c r="J13" s="9">
        <f>COLUMN(tblDod4[[#Headers],[Н11]])</f>
        <v>10</v>
      </c>
      <c r="K13" s="9">
        <f>COLUMN(tblDod4[[#Headers],[Н12]])</f>
        <v>11</v>
      </c>
      <c r="L13" s="9">
        <f>COLUMN(tblDod4[[#Headers],[Л13-1]])</f>
        <v>12</v>
      </c>
      <c r="M13" s="9">
        <f>COLUMN(tblDod4[[#Headers],[Л13-2]])</f>
        <v>13</v>
      </c>
      <c r="N13" s="9">
        <f>COLUMN(tblDod4[[#Headers],[LCRBB]])</f>
        <v>14</v>
      </c>
      <c r="O13" s="9">
        <f>COLUMN(tblDod4[[#Headers],[LCRIB]])</f>
        <v>15</v>
      </c>
      <c r="P13" s="9">
        <v>16</v>
      </c>
    </row>
    <row r="14" spans="1:16" x14ac:dyDescent="0.2">
      <c r="A14" s="11">
        <f>ROW($A$1)</f>
        <v>1</v>
      </c>
      <c r="B14" s="5" t="s">
        <v>8</v>
      </c>
      <c r="C14" s="12">
        <v>9950414.4921499994</v>
      </c>
      <c r="D14" s="13">
        <v>23.14308355</v>
      </c>
      <c r="E14" s="13">
        <v>16.627393810000001</v>
      </c>
      <c r="F14" s="13">
        <v>97.514482839999999</v>
      </c>
      <c r="G14" s="13">
        <v>12.35336884</v>
      </c>
      <c r="H14" s="13">
        <v>26.865989809999999</v>
      </c>
      <c r="I14" s="13">
        <v>14.51262097</v>
      </c>
      <c r="J14" s="13">
        <v>2.2493126399999999</v>
      </c>
      <c r="K14" s="13">
        <v>2.2711364299999999</v>
      </c>
      <c r="L14" s="13">
        <v>0.49153901</v>
      </c>
      <c r="M14" s="13">
        <v>1.78616212</v>
      </c>
      <c r="N14" s="13">
        <v>173.19120000000001</v>
      </c>
      <c r="O14" s="13">
        <v>209.27090000000001</v>
      </c>
      <c r="P14" s="15">
        <v>126.60850000000001</v>
      </c>
    </row>
    <row r="15" spans="1:16" x14ac:dyDescent="0.2">
      <c r="P15" s="1"/>
    </row>
  </sheetData>
  <sheetProtection formatCells="0" formatColumns="0" formatRows="0" insertColumns="0" insertRows="0" deleteColumns="0" deleteRows="0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